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676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Sheet1!$A$1:$H$66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1" i="1" l="1"/>
  <c r="H30" i="1"/>
  <c r="H38" i="1" l="1"/>
  <c r="H34" i="1"/>
  <c r="H26" i="1" l="1"/>
  <c r="H62" i="1" l="1"/>
  <c r="H55" i="1" l="1"/>
  <c r="H39" i="1"/>
  <c r="H14" i="1"/>
  <c r="H31" i="1" l="1"/>
  <c r="H64" i="1" s="1"/>
  <c r="H13" i="1" l="1"/>
</calcChain>
</file>

<file path=xl/sharedStrings.xml><?xml version="1.0" encoding="utf-8"?>
<sst xmlns="http://schemas.openxmlformats.org/spreadsheetml/2006/main" count="63" uniqueCount="35">
  <si>
    <t>FINANSIJSKI IZVEŠTAJI</t>
  </si>
  <si>
    <t>Dom zdravlja Požarevac</t>
  </si>
  <si>
    <t>Jovana Šerbanovića 10-12</t>
  </si>
  <si>
    <t>Tekući račun : 840-828661-61</t>
  </si>
  <si>
    <t>Opis</t>
  </si>
  <si>
    <t>DATUM</t>
  </si>
  <si>
    <t>IZNOS</t>
  </si>
  <si>
    <t xml:space="preserve">Stanje dana </t>
  </si>
  <si>
    <t xml:space="preserve">Stanje sredstava RFZO a na računu </t>
  </si>
  <si>
    <t>Stanje raspoloživih sredstava po namenama za primarnu  zdrav. zaš.</t>
  </si>
  <si>
    <t>Zarade</t>
  </si>
  <si>
    <t>Solidarna pomoć</t>
  </si>
  <si>
    <t>Novčana pomoć</t>
  </si>
  <si>
    <t>Prevoz</t>
  </si>
  <si>
    <t>Lekovi</t>
  </si>
  <si>
    <t>Lek sandostatin</t>
  </si>
  <si>
    <t>Sanitetski i medicinski materijal</t>
  </si>
  <si>
    <t>Energenti</t>
  </si>
  <si>
    <t>Materijalni i ostali troškovi</t>
  </si>
  <si>
    <t>Otpremnine</t>
  </si>
  <si>
    <t>Jubilarne nagrade</t>
  </si>
  <si>
    <t>Stanje raspoloživih sredstava po namenama za stomatološku  zdrav. zaš.</t>
  </si>
  <si>
    <t>Izvršena plaćanja po namenama za primarnu zdrav.zaš.</t>
  </si>
  <si>
    <t>Izvršena plaćanja po namenama za stomatološku  zdrav.zaš.</t>
  </si>
  <si>
    <t>Sredstva sopstvenih prihoda, osiguranja, osnivača</t>
  </si>
  <si>
    <t>Ostale isplate</t>
  </si>
  <si>
    <t>UKUPNO</t>
  </si>
  <si>
    <t>Benificirani radni staž</t>
  </si>
  <si>
    <t xml:space="preserve"> </t>
  </si>
  <si>
    <t>Medicinski gasovi</t>
  </si>
  <si>
    <t>Pogrebne usluge</t>
  </si>
  <si>
    <t>Reagensi</t>
  </si>
  <si>
    <t xml:space="preserve">Dana: 10.10.2025 </t>
  </si>
  <si>
    <t>Primljena i neutrošena participacija od 10.10.2025</t>
  </si>
  <si>
    <t>Dana 10.10.2025.godine Dom zdravlja Požarevac nije izvršio plaćanje prema dobavljačima: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</si>
</sst>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241A]General"/>
    <numFmt numFmtId="165" formatCode="dd/mm/yyyy;@"/>
  </numFmts>
  <fonts count="7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6" fillId="0" borderId="0"/>
  </cellStyleXfs>
  <cellXfs count="54">
    <xf numFmtId="0" fontId="0" fillId="0" borderId="0" xfId="0"/>
    <xf numFmtId="4" fontId="0" fillId="0" borderId="1" xfId="0" applyNumberFormat="1" applyBorder="1"/>
    <xf numFmtId="4" fontId="0" fillId="2" borderId="1" xfId="0" applyNumberFormat="1" applyFill="1" applyBorder="1"/>
    <xf numFmtId="4" fontId="0" fillId="3" borderId="1" xfId="0" applyNumberFormat="1" applyFill="1" applyBorder="1"/>
    <xf numFmtId="4" fontId="0" fillId="4" borderId="1" xfId="0" applyNumberFormat="1" applyFill="1" applyBorder="1"/>
    <xf numFmtId="4" fontId="1" fillId="0" borderId="1" xfId="0" applyNumberFormat="1" applyFont="1" applyBorder="1"/>
    <xf numFmtId="4" fontId="0" fillId="0" borderId="0" xfId="0" applyNumberFormat="1"/>
    <xf numFmtId="0" fontId="0" fillId="0" borderId="0" xfId="0" applyBorder="1"/>
    <xf numFmtId="4" fontId="0" fillId="0" borderId="1" xfId="0" applyNumberFormat="1" applyFill="1" applyBorder="1"/>
    <xf numFmtId="4" fontId="0" fillId="0" borderId="0" xfId="0" applyNumberFormat="1" applyFill="1" applyBorder="1"/>
    <xf numFmtId="4" fontId="4" fillId="0" borderId="1" xfId="0" applyNumberFormat="1" applyFont="1" applyFill="1" applyBorder="1"/>
    <xf numFmtId="4" fontId="1" fillId="0" borderId="0" xfId="0" applyNumberFormat="1" applyFont="1" applyBorder="1"/>
    <xf numFmtId="4" fontId="1" fillId="0" borderId="1" xfId="0" applyNumberFormat="1" applyFont="1" applyFill="1" applyBorder="1"/>
    <xf numFmtId="0" fontId="1" fillId="0" borderId="0" xfId="0" applyFont="1" applyBorder="1" applyAlignment="1">
      <alignment horizontal="left"/>
    </xf>
    <xf numFmtId="0" fontId="0" fillId="0" borderId="0" xfId="0" applyAlignment="1">
      <alignment horizontal="center"/>
    </xf>
    <xf numFmtId="165" fontId="3" fillId="0" borderId="1" xfId="0" applyNumberFormat="1" applyFont="1" applyBorder="1"/>
    <xf numFmtId="165" fontId="3" fillId="2" borderId="1" xfId="0" applyNumberFormat="1" applyFont="1" applyFill="1" applyBorder="1"/>
    <xf numFmtId="165" fontId="0" fillId="0" borderId="1" xfId="0" applyNumberFormat="1" applyFill="1" applyBorder="1"/>
    <xf numFmtId="165" fontId="0" fillId="0" borderId="1" xfId="0" applyNumberFormat="1" applyBorder="1"/>
    <xf numFmtId="165" fontId="3" fillId="3" borderId="1" xfId="0" applyNumberFormat="1" applyFont="1" applyFill="1" applyBorder="1"/>
    <xf numFmtId="165" fontId="3" fillId="4" borderId="1" xfId="0" applyNumberFormat="1" applyFont="1" applyFill="1" applyBorder="1"/>
    <xf numFmtId="4" fontId="0" fillId="0" borderId="0" xfId="0" applyNumberFormat="1" applyBorder="1"/>
    <xf numFmtId="4" fontId="1" fillId="0" borderId="0" xfId="0" applyNumberFormat="1" applyFont="1" applyFill="1" applyBorder="1"/>
    <xf numFmtId="0" fontId="0" fillId="0" borderId="1" xfId="0" applyBorder="1" applyAlignment="1">
      <alignment horizontal="center"/>
    </xf>
    <xf numFmtId="4" fontId="4" fillId="0" borderId="0" xfId="0" applyNumberFormat="1" applyFont="1" applyFill="1" applyBorder="1"/>
    <xf numFmtId="4" fontId="0" fillId="5" borderId="1" xfId="0" applyNumberFormat="1" applyFill="1" applyBorder="1"/>
    <xf numFmtId="9" fontId="0" fillId="0" borderId="0" xfId="0" applyNumberFormat="1"/>
    <xf numFmtId="4" fontId="4" fillId="0" borderId="0" xfId="0" applyNumberFormat="1" applyFont="1" applyFill="1" applyBorder="1" applyAlignment="1">
      <alignment horizontal="center"/>
    </xf>
    <xf numFmtId="0" fontId="5" fillId="0" borderId="0" xfId="0" applyFont="1" applyBorder="1" applyAlignment="1">
      <alignment horizontal="left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4" xfId="0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4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3" xfId="0" applyFill="1" applyBorder="1" applyAlignment="1">
      <alignment horizontal="left"/>
    </xf>
    <xf numFmtId="0" fontId="0" fillId="4" borderId="4" xfId="0" applyFill="1" applyBorder="1" applyAlignment="1">
      <alignment horizontal="left"/>
    </xf>
    <xf numFmtId="4" fontId="1" fillId="0" borderId="0" xfId="0" applyNumberFormat="1" applyFont="1" applyBorder="1" applyAlignment="1">
      <alignment horizontal="left"/>
    </xf>
    <xf numFmtId="0" fontId="1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2" borderId="4" xfId="0" applyFill="1" applyBorder="1" applyAlignment="1">
      <alignment horizontal="left"/>
    </xf>
    <xf numFmtId="0" fontId="2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Excel Built-in Normal" xfId="1"/>
    <cellStyle name="Normal" xfId="0" builtinId="0"/>
  </cellStyles>
  <dxfs count="0"/>
  <tableStyles count="0" defaultTableStyle="TableStyleMedium2" defaultPivotStyle="PivotStyleLight16"/>
  <colors>
    <mruColors>
      <color rgb="FFFFFF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O66"/>
  <sheetViews>
    <sheetView tabSelected="1" topLeftCell="B33" zoomScaleNormal="100" workbookViewId="0">
      <selection activeCell="H52" sqref="H52"/>
    </sheetView>
  </sheetViews>
  <sheetFormatPr defaultRowHeight="15" x14ac:dyDescent="0.25"/>
  <cols>
    <col min="1" max="1" width="3.42578125" hidden="1" customWidth="1"/>
    <col min="2" max="2" width="50.85546875" customWidth="1"/>
    <col min="3" max="3" width="18.42578125" customWidth="1"/>
    <col min="4" max="4" width="22.28515625" customWidth="1"/>
    <col min="5" max="5" width="19.28515625" customWidth="1"/>
    <col min="6" max="6" width="10.85546875" customWidth="1"/>
    <col min="7" max="7" width="11.5703125" customWidth="1"/>
    <col min="8" max="8" width="14.140625" customWidth="1"/>
    <col min="9" max="9" width="14" style="6" customWidth="1"/>
    <col min="10" max="10" width="12.7109375" style="6" customWidth="1"/>
    <col min="11" max="11" width="12.7109375" bestFit="1" customWidth="1"/>
    <col min="12" max="12" width="11.7109375" bestFit="1" customWidth="1"/>
    <col min="13" max="13" width="12.7109375" style="6" bestFit="1" customWidth="1"/>
  </cols>
  <sheetData>
    <row r="2" spans="2:15" ht="18.75" x14ac:dyDescent="0.3">
      <c r="C2" s="51" t="s">
        <v>0</v>
      </c>
      <c r="D2" s="51"/>
      <c r="E2" s="51"/>
      <c r="F2" s="51"/>
      <c r="G2" s="51"/>
    </row>
    <row r="4" spans="2:15" x14ac:dyDescent="0.25">
      <c r="B4" s="52" t="s">
        <v>1</v>
      </c>
      <c r="C4" s="52"/>
      <c r="D4" s="52"/>
    </row>
    <row r="5" spans="2:15" x14ac:dyDescent="0.25">
      <c r="B5" s="52" t="s">
        <v>2</v>
      </c>
      <c r="C5" s="52"/>
      <c r="D5" s="52"/>
    </row>
    <row r="6" spans="2:15" x14ac:dyDescent="0.25">
      <c r="B6" s="52" t="s">
        <v>3</v>
      </c>
      <c r="C6" s="52"/>
      <c r="D6" s="52"/>
    </row>
    <row r="7" spans="2:15" x14ac:dyDescent="0.25">
      <c r="I7" s="9"/>
      <c r="J7" s="9"/>
    </row>
    <row r="8" spans="2:15" x14ac:dyDescent="0.25">
      <c r="B8" s="53" t="s">
        <v>32</v>
      </c>
      <c r="C8" s="53"/>
      <c r="D8" s="53"/>
      <c r="E8" s="53"/>
      <c r="F8" s="53"/>
      <c r="G8" s="53"/>
      <c r="H8" s="53"/>
      <c r="I8" s="9"/>
      <c r="J8" s="9"/>
    </row>
    <row r="9" spans="2:15" x14ac:dyDescent="0.25">
      <c r="C9" s="14"/>
      <c r="D9" s="14"/>
      <c r="E9" s="14"/>
      <c r="F9" s="14"/>
      <c r="G9" s="14"/>
      <c r="I9" s="9"/>
      <c r="J9" s="9"/>
      <c r="K9" s="21"/>
      <c r="L9" s="21"/>
      <c r="M9" s="21"/>
      <c r="N9" s="21"/>
      <c r="O9" s="21"/>
    </row>
    <row r="10" spans="2:15" x14ac:dyDescent="0.25">
      <c r="C10" s="14"/>
      <c r="D10" s="14"/>
      <c r="E10" s="14"/>
      <c r="F10" s="14"/>
      <c r="G10" s="14"/>
      <c r="I10" s="9"/>
      <c r="J10" s="9"/>
      <c r="K10" s="21"/>
      <c r="L10" s="21"/>
      <c r="M10" s="21"/>
      <c r="N10" s="21"/>
      <c r="O10" s="21"/>
    </row>
    <row r="11" spans="2:15" x14ac:dyDescent="0.25">
      <c r="B11" s="45" t="s">
        <v>4</v>
      </c>
      <c r="C11" s="46"/>
      <c r="D11" s="46"/>
      <c r="E11" s="46"/>
      <c r="F11" s="47"/>
      <c r="G11" s="23" t="s">
        <v>5</v>
      </c>
      <c r="H11" s="23" t="s">
        <v>6</v>
      </c>
      <c r="I11" s="9"/>
      <c r="J11" s="9"/>
      <c r="K11" s="41"/>
      <c r="L11" s="41"/>
      <c r="M11" s="41"/>
      <c r="N11" s="41"/>
      <c r="O11" s="41"/>
    </row>
    <row r="12" spans="2:15" x14ac:dyDescent="0.25">
      <c r="B12" s="43" t="s">
        <v>7</v>
      </c>
      <c r="C12" s="43"/>
      <c r="D12" s="43"/>
      <c r="E12" s="43"/>
      <c r="F12" s="43"/>
      <c r="G12" s="15">
        <v>45940</v>
      </c>
      <c r="H12" s="12">
        <v>1368989.26</v>
      </c>
      <c r="I12" s="9"/>
      <c r="J12" s="9"/>
      <c r="K12" s="21"/>
      <c r="L12" s="21"/>
      <c r="M12" s="21"/>
      <c r="N12" s="21"/>
      <c r="O12" s="21"/>
    </row>
    <row r="13" spans="2:15" x14ac:dyDescent="0.25">
      <c r="B13" s="42" t="s">
        <v>8</v>
      </c>
      <c r="C13" s="42"/>
      <c r="D13" s="42"/>
      <c r="E13" s="42"/>
      <c r="F13" s="42"/>
      <c r="G13" s="15">
        <v>45940</v>
      </c>
      <c r="H13" s="1">
        <f>H14+H31-H39-H55</f>
        <v>378929.82999999973</v>
      </c>
      <c r="I13" s="9"/>
      <c r="J13" s="9"/>
      <c r="K13" s="7"/>
      <c r="L13" s="7"/>
      <c r="M13" s="21"/>
      <c r="N13" s="7"/>
      <c r="O13" s="7"/>
    </row>
    <row r="14" spans="2:15" x14ac:dyDescent="0.25">
      <c r="B14" s="44" t="s">
        <v>9</v>
      </c>
      <c r="C14" s="44"/>
      <c r="D14" s="44"/>
      <c r="E14" s="44"/>
      <c r="F14" s="44"/>
      <c r="G14" s="16">
        <v>45940</v>
      </c>
      <c r="H14" s="2">
        <f>SUM(H15:H30)</f>
        <v>267641.8499999998</v>
      </c>
      <c r="I14" s="22"/>
      <c r="J14" s="9"/>
      <c r="K14" s="21"/>
      <c r="L14" s="7"/>
      <c r="M14" s="21"/>
      <c r="N14" s="7"/>
      <c r="O14" s="7"/>
    </row>
    <row r="15" spans="2:15" x14ac:dyDescent="0.25">
      <c r="B15" s="29" t="s">
        <v>10</v>
      </c>
      <c r="C15" s="30"/>
      <c r="D15" s="30"/>
      <c r="E15" s="30"/>
      <c r="F15" s="31"/>
      <c r="G15" s="17"/>
      <c r="H15" s="10">
        <v>0</v>
      </c>
      <c r="I15" s="24"/>
      <c r="J15" s="9"/>
      <c r="K15" s="6"/>
    </row>
    <row r="16" spans="2:15" x14ac:dyDescent="0.25">
      <c r="B16" s="29" t="s">
        <v>11</v>
      </c>
      <c r="C16" s="30"/>
      <c r="D16" s="30"/>
      <c r="E16" s="30"/>
      <c r="F16" s="31"/>
      <c r="G16" s="17"/>
      <c r="H16" s="10">
        <v>0</v>
      </c>
      <c r="I16" s="24"/>
      <c r="J16" s="9"/>
      <c r="K16" s="6"/>
    </row>
    <row r="17" spans="2:13" x14ac:dyDescent="0.25">
      <c r="B17" s="29" t="s">
        <v>12</v>
      </c>
      <c r="C17" s="30"/>
      <c r="D17" s="30"/>
      <c r="E17" s="30"/>
      <c r="F17" s="31"/>
      <c r="G17" s="17"/>
      <c r="H17" s="10">
        <v>0</v>
      </c>
      <c r="I17" s="24"/>
      <c r="J17" s="9"/>
      <c r="K17" s="6"/>
    </row>
    <row r="18" spans="2:13" x14ac:dyDescent="0.25">
      <c r="B18" s="29" t="s">
        <v>13</v>
      </c>
      <c r="C18" s="30"/>
      <c r="D18" s="30"/>
      <c r="E18" s="30"/>
      <c r="F18" s="31"/>
      <c r="G18" s="17"/>
      <c r="H18" s="8">
        <v>0</v>
      </c>
      <c r="I18" s="24"/>
      <c r="J18" s="9"/>
      <c r="K18" s="6"/>
      <c r="L18" s="6"/>
    </row>
    <row r="19" spans="2:13" x14ac:dyDescent="0.25">
      <c r="B19" s="29" t="s">
        <v>27</v>
      </c>
      <c r="C19" s="30"/>
      <c r="D19" s="30"/>
      <c r="E19" s="30"/>
      <c r="F19" s="31"/>
      <c r="G19" s="17"/>
      <c r="H19" s="25">
        <v>0</v>
      </c>
      <c r="I19" s="24"/>
      <c r="J19" s="9"/>
      <c r="K19" s="6"/>
      <c r="L19" s="6"/>
    </row>
    <row r="20" spans="2:13" x14ac:dyDescent="0.25">
      <c r="B20" s="29" t="s">
        <v>14</v>
      </c>
      <c r="C20" s="30"/>
      <c r="D20" s="30"/>
      <c r="E20" s="30"/>
      <c r="F20" s="31"/>
      <c r="G20" s="17"/>
      <c r="H20" s="8">
        <v>0</v>
      </c>
      <c r="I20" s="24"/>
      <c r="J20" s="9"/>
    </row>
    <row r="21" spans="2:13" x14ac:dyDescent="0.25">
      <c r="B21" s="29" t="s">
        <v>15</v>
      </c>
      <c r="C21" s="30"/>
      <c r="D21" s="30"/>
      <c r="E21" s="30"/>
      <c r="F21" s="31"/>
      <c r="G21" s="17"/>
      <c r="H21" s="8">
        <v>0</v>
      </c>
      <c r="I21" s="24"/>
      <c r="J21" s="9"/>
    </row>
    <row r="22" spans="2:13" x14ac:dyDescent="0.25">
      <c r="B22" s="29" t="s">
        <v>29</v>
      </c>
      <c r="C22" s="30"/>
      <c r="D22" s="30"/>
      <c r="E22" s="30"/>
      <c r="F22" s="31"/>
      <c r="G22" s="17"/>
      <c r="H22" s="8">
        <v>0</v>
      </c>
      <c r="I22" s="24"/>
      <c r="J22" s="9"/>
    </row>
    <row r="23" spans="2:13" x14ac:dyDescent="0.25">
      <c r="B23" s="29" t="s">
        <v>16</v>
      </c>
      <c r="C23" s="30"/>
      <c r="D23" s="30"/>
      <c r="E23" s="30"/>
      <c r="F23" s="31"/>
      <c r="G23" s="17"/>
      <c r="H23" s="8">
        <v>0</v>
      </c>
      <c r="I23" s="24"/>
      <c r="J23" s="9"/>
      <c r="K23" s="6"/>
    </row>
    <row r="24" spans="2:13" x14ac:dyDescent="0.25">
      <c r="B24" s="29" t="s">
        <v>31</v>
      </c>
      <c r="C24" s="30"/>
      <c r="D24" s="30"/>
      <c r="E24" s="30"/>
      <c r="F24" s="31"/>
      <c r="G24" s="17"/>
      <c r="H24" s="8">
        <v>0</v>
      </c>
      <c r="I24" s="24"/>
      <c r="J24" s="9"/>
      <c r="K24" s="6"/>
    </row>
    <row r="25" spans="2:13" x14ac:dyDescent="0.25">
      <c r="B25" s="29" t="s">
        <v>17</v>
      </c>
      <c r="C25" s="30"/>
      <c r="D25" s="30"/>
      <c r="E25" s="30"/>
      <c r="F25" s="31"/>
      <c r="G25" s="17"/>
      <c r="H25" s="8">
        <v>0</v>
      </c>
      <c r="I25" s="24"/>
      <c r="J25" s="9"/>
      <c r="K25" s="6"/>
      <c r="L25" s="26"/>
      <c r="M25" s="24"/>
    </row>
    <row r="26" spans="2:13" x14ac:dyDescent="0.25">
      <c r="B26" s="29" t="s">
        <v>18</v>
      </c>
      <c r="C26" s="30"/>
      <c r="D26" s="30"/>
      <c r="E26" s="30"/>
      <c r="F26" s="31"/>
      <c r="G26" s="17"/>
      <c r="H26" s="8">
        <f>12840.44-1261.21+524080-6-72+1076320.08+110001.11-150.25+1335642.49-110127.85-3450.15-8196.75-5897.45-1080588.29-524080-1076320.03-205197.4-86.75-40122.03-0.05-115.55-76.93-215-80.5-128.7-180.15-604.6-88.25-93.25-86-120.25+1237915.62-1237915.62-207.5+118227.79+1041222.79-397.94-118227.8-8793-1032429.79+1309055.13-1309055.13+120872.24+1117215-1112415-63908.28+3108859.37-190007.02-2774389.89-28011.3-43031.33-27760+1446861.41+150398.92-28176.51-1501043.41-171884.48+1554741.37-1527788.05+171884.44+1133822.19-1018309-171884.48-88590-29995-18700+1534731.9-1504736.9-11550-20000+41721.12+148728.91-41064.23-148734.91+1250-3167.32+171884.52+1085531.54+41064.23-73267.61-978241.54-51333.54-12695-100000+1892115.84-1408447.23-60114.77-84776.03+1208669.34+148728.91-1181493.55-70000-40230+14955.76-148728.91-22816+1837595.79-1814779.79-500-170754.94-42031.54+985753.4+150336.95-915753.4+31631.53+1251.1+4233.98+1743911.66-1743911.66+79657.68+1200+4150+2050-106922.82-2970-1030-21000-10140-5100-700-128913.08-2842.83</f>
        <v>212101.02999999982</v>
      </c>
      <c r="J26" s="24"/>
      <c r="K26" s="6"/>
      <c r="L26" s="6"/>
    </row>
    <row r="27" spans="2:13" x14ac:dyDescent="0.25">
      <c r="B27" s="29" t="s">
        <v>30</v>
      </c>
      <c r="C27" s="30"/>
      <c r="D27" s="30"/>
      <c r="E27" s="30"/>
      <c r="F27" s="31"/>
      <c r="G27" s="17"/>
      <c r="H27" s="8">
        <v>0</v>
      </c>
      <c r="I27" s="24"/>
      <c r="J27" s="9"/>
      <c r="K27" s="9"/>
      <c r="L27" s="6"/>
    </row>
    <row r="28" spans="2:13" x14ac:dyDescent="0.25">
      <c r="B28" s="29" t="s">
        <v>19</v>
      </c>
      <c r="C28" s="30"/>
      <c r="D28" s="30"/>
      <c r="E28" s="30"/>
      <c r="F28" s="31"/>
      <c r="G28" s="17"/>
      <c r="H28" s="8">
        <v>0</v>
      </c>
      <c r="I28" s="24"/>
      <c r="J28" s="9"/>
      <c r="K28" s="6"/>
    </row>
    <row r="29" spans="2:13" x14ac:dyDescent="0.25">
      <c r="B29" s="29" t="s">
        <v>20</v>
      </c>
      <c r="C29" s="30"/>
      <c r="D29" s="30"/>
      <c r="E29" s="30"/>
      <c r="F29" s="31"/>
      <c r="G29" s="17"/>
      <c r="H29" s="8">
        <v>0</v>
      </c>
      <c r="I29" s="24"/>
      <c r="J29" s="9"/>
      <c r="K29" s="6"/>
      <c r="L29" s="6"/>
    </row>
    <row r="30" spans="2:13" x14ac:dyDescent="0.25">
      <c r="B30" s="29" t="s">
        <v>33</v>
      </c>
      <c r="C30" s="30"/>
      <c r="D30" s="30"/>
      <c r="E30" s="30"/>
      <c r="F30" s="31"/>
      <c r="G30" s="17"/>
      <c r="H30" s="8">
        <f>1350+8850+3700-6+650+6950+5600+5200+5450+4450-58.1+10300+3000+2800-21210.45-104.12-12521+4700+4200+3850-302.63+550+7000+1800-11988.41+850+7450+3550-118.47+600+6200+2800</f>
        <v>55540.819999999992</v>
      </c>
      <c r="I30" s="24"/>
      <c r="J30" s="9"/>
      <c r="K30" s="6"/>
      <c r="L30" s="6"/>
    </row>
    <row r="31" spans="2:13" x14ac:dyDescent="0.25">
      <c r="B31" s="48" t="s">
        <v>21</v>
      </c>
      <c r="C31" s="49"/>
      <c r="D31" s="49"/>
      <c r="E31" s="49"/>
      <c r="F31" s="50"/>
      <c r="G31" s="16">
        <v>45940</v>
      </c>
      <c r="H31" s="2">
        <f>H32+H33+H34+H35+H37+H38+H36</f>
        <v>111743.75999999998</v>
      </c>
      <c r="I31" s="9"/>
      <c r="K31" s="6"/>
      <c r="L31" s="6"/>
    </row>
    <row r="32" spans="2:13" x14ac:dyDescent="0.25">
      <c r="B32" s="29" t="s">
        <v>10</v>
      </c>
      <c r="C32" s="30"/>
      <c r="D32" s="30"/>
      <c r="E32" s="30"/>
      <c r="F32" s="31"/>
      <c r="G32" s="18"/>
      <c r="H32" s="10">
        <v>0</v>
      </c>
      <c r="I32" s="9"/>
      <c r="J32" s="9"/>
      <c r="K32" s="6"/>
      <c r="L32" s="6"/>
    </row>
    <row r="33" spans="2:12" x14ac:dyDescent="0.25">
      <c r="B33" s="29" t="s">
        <v>13</v>
      </c>
      <c r="C33" s="30"/>
      <c r="D33" s="30"/>
      <c r="E33" s="30"/>
      <c r="F33" s="31"/>
      <c r="G33" s="18"/>
      <c r="H33" s="8">
        <v>0</v>
      </c>
      <c r="I33" s="9"/>
      <c r="J33" s="9"/>
      <c r="K33" s="6"/>
      <c r="L33" s="6"/>
    </row>
    <row r="34" spans="2:12" x14ac:dyDescent="0.25">
      <c r="B34" s="29" t="s">
        <v>18</v>
      </c>
      <c r="C34" s="30"/>
      <c r="D34" s="30"/>
      <c r="E34" s="30"/>
      <c r="F34" s="31"/>
      <c r="G34" s="18"/>
      <c r="H34" s="8">
        <f>42971.12+73846-57106-42028.24-942.88+127300-127300+37811+42971.12-42971.12-6520+6520+42971.12-120000-2520-580-29910+158095.2-74506-9274.32+55406.68-55406.68-1250-12057.6+12057.6+29910+475076-391990+27560-74506-36400+55406.68+31790-76012.22-55406.68+420000+42971.12-42971.12-420000+1251.1+135765-42971.12</f>
        <v>97049.75999999998</v>
      </c>
      <c r="I34" s="9"/>
      <c r="J34" s="9"/>
      <c r="K34" s="6"/>
      <c r="L34" s="6"/>
    </row>
    <row r="35" spans="2:12" x14ac:dyDescent="0.25">
      <c r="B35" s="29" t="s">
        <v>19</v>
      </c>
      <c r="C35" s="30"/>
      <c r="D35" s="30"/>
      <c r="E35" s="30"/>
      <c r="F35" s="31"/>
      <c r="G35" s="18"/>
      <c r="H35" s="8">
        <v>0</v>
      </c>
      <c r="I35" s="9"/>
      <c r="J35" s="9"/>
      <c r="K35" s="6"/>
      <c r="L35" s="6"/>
    </row>
    <row r="36" spans="2:12" x14ac:dyDescent="0.25">
      <c r="B36" s="29" t="s">
        <v>11</v>
      </c>
      <c r="C36" s="30"/>
      <c r="D36" s="30"/>
      <c r="E36" s="30"/>
      <c r="F36" s="31"/>
      <c r="G36" s="18"/>
      <c r="H36" s="8">
        <v>0</v>
      </c>
      <c r="I36" s="9"/>
      <c r="J36" s="9"/>
      <c r="K36" s="6"/>
    </row>
    <row r="37" spans="2:12" x14ac:dyDescent="0.25">
      <c r="B37" s="29" t="s">
        <v>20</v>
      </c>
      <c r="C37" s="30"/>
      <c r="D37" s="30"/>
      <c r="E37" s="30"/>
      <c r="F37" s="31"/>
      <c r="G37" s="18"/>
      <c r="H37" s="8">
        <v>0</v>
      </c>
      <c r="I37" s="9"/>
      <c r="J37" s="9"/>
    </row>
    <row r="38" spans="2:12" x14ac:dyDescent="0.25">
      <c r="B38" s="29" t="s">
        <v>33</v>
      </c>
      <c r="C38" s="30"/>
      <c r="D38" s="30"/>
      <c r="E38" s="30"/>
      <c r="F38" s="31"/>
      <c r="G38" s="18"/>
      <c r="H38" s="8">
        <f>14694</f>
        <v>14694</v>
      </c>
      <c r="I38" s="9"/>
      <c r="J38" s="9"/>
      <c r="K38" s="6"/>
    </row>
    <row r="39" spans="2:12" x14ac:dyDescent="0.25">
      <c r="B39" s="32" t="s">
        <v>22</v>
      </c>
      <c r="C39" s="33"/>
      <c r="D39" s="33"/>
      <c r="E39" s="33"/>
      <c r="F39" s="34"/>
      <c r="G39" s="19">
        <v>45940</v>
      </c>
      <c r="H39" s="3">
        <f>SUM(H40:H54)</f>
        <v>455.78</v>
      </c>
      <c r="I39" s="9"/>
      <c r="J39" s="9"/>
    </row>
    <row r="40" spans="2:12" x14ac:dyDescent="0.25">
      <c r="B40" s="29" t="s">
        <v>10</v>
      </c>
      <c r="C40" s="30"/>
      <c r="D40" s="30"/>
      <c r="E40" s="30"/>
      <c r="F40" s="31"/>
      <c r="G40" s="17"/>
      <c r="H40" s="10">
        <v>0</v>
      </c>
      <c r="I40" s="9"/>
      <c r="J40" s="9"/>
    </row>
    <row r="41" spans="2:12" x14ac:dyDescent="0.25">
      <c r="B41" s="29" t="s">
        <v>11</v>
      </c>
      <c r="C41" s="30"/>
      <c r="D41" s="30"/>
      <c r="E41" s="30"/>
      <c r="F41" s="31"/>
      <c r="G41" s="17"/>
      <c r="H41" s="10">
        <v>0</v>
      </c>
      <c r="I41" s="9"/>
      <c r="J41" s="9"/>
    </row>
    <row r="42" spans="2:12" x14ac:dyDescent="0.25">
      <c r="B42" s="29" t="s">
        <v>12</v>
      </c>
      <c r="C42" s="30"/>
      <c r="D42" s="30"/>
      <c r="E42" s="30"/>
      <c r="F42" s="31"/>
      <c r="G42" s="17"/>
      <c r="H42" s="10">
        <v>0</v>
      </c>
      <c r="I42" s="9"/>
      <c r="J42" s="9"/>
    </row>
    <row r="43" spans="2:12" x14ac:dyDescent="0.25">
      <c r="B43" s="29" t="s">
        <v>13</v>
      </c>
      <c r="C43" s="30"/>
      <c r="D43" s="30"/>
      <c r="E43" s="30"/>
      <c r="F43" s="31"/>
      <c r="G43" s="17"/>
      <c r="H43" s="8">
        <v>0</v>
      </c>
      <c r="I43" s="9"/>
      <c r="J43" s="22"/>
      <c r="K43" s="6"/>
      <c r="L43" s="6"/>
    </row>
    <row r="44" spans="2:12" x14ac:dyDescent="0.25">
      <c r="B44" s="29" t="s">
        <v>27</v>
      </c>
      <c r="C44" s="30"/>
      <c r="D44" s="30"/>
      <c r="E44" s="30"/>
      <c r="F44" s="31"/>
      <c r="G44" s="17" t="s">
        <v>28</v>
      </c>
      <c r="H44" s="10">
        <v>0</v>
      </c>
      <c r="I44" s="9"/>
      <c r="J44" s="9"/>
      <c r="L44" s="6"/>
    </row>
    <row r="45" spans="2:12" x14ac:dyDescent="0.25">
      <c r="B45" s="29" t="s">
        <v>14</v>
      </c>
      <c r="C45" s="30"/>
      <c r="D45" s="30"/>
      <c r="E45" s="30"/>
      <c r="F45" s="31"/>
      <c r="G45" s="17"/>
      <c r="H45" s="8">
        <v>0</v>
      </c>
      <c r="I45" s="9"/>
      <c r="J45" s="9"/>
    </row>
    <row r="46" spans="2:12" x14ac:dyDescent="0.25">
      <c r="B46" s="29" t="s">
        <v>15</v>
      </c>
      <c r="C46" s="30"/>
      <c r="D46" s="30"/>
      <c r="E46" s="30"/>
      <c r="F46" s="31"/>
      <c r="G46" s="17"/>
      <c r="H46" s="8">
        <v>0</v>
      </c>
      <c r="I46" s="9"/>
      <c r="J46" s="9"/>
      <c r="L46" s="6"/>
    </row>
    <row r="47" spans="2:12" x14ac:dyDescent="0.25">
      <c r="B47" s="29" t="s">
        <v>29</v>
      </c>
      <c r="C47" s="30"/>
      <c r="D47" s="30"/>
      <c r="E47" s="30"/>
      <c r="F47" s="31"/>
      <c r="G47" s="17"/>
      <c r="H47" s="8">
        <v>0</v>
      </c>
      <c r="I47" s="9"/>
      <c r="J47" s="9"/>
      <c r="L47" s="6"/>
    </row>
    <row r="48" spans="2:12" x14ac:dyDescent="0.25">
      <c r="B48" s="29" t="s">
        <v>16</v>
      </c>
      <c r="C48" s="30"/>
      <c r="D48" s="30"/>
      <c r="E48" s="30"/>
      <c r="F48" s="31"/>
      <c r="G48" s="17"/>
      <c r="H48" s="8">
        <v>0</v>
      </c>
      <c r="I48" s="9"/>
      <c r="J48" s="9"/>
    </row>
    <row r="49" spans="2:12" x14ac:dyDescent="0.25">
      <c r="B49" s="29" t="s">
        <v>31</v>
      </c>
      <c r="C49" s="30"/>
      <c r="D49" s="30"/>
      <c r="E49" s="30"/>
      <c r="F49" s="31"/>
      <c r="G49" s="17"/>
      <c r="H49" s="8">
        <v>0</v>
      </c>
      <c r="I49" s="9"/>
      <c r="J49" s="9"/>
    </row>
    <row r="50" spans="2:12" x14ac:dyDescent="0.25">
      <c r="B50" s="29" t="s">
        <v>17</v>
      </c>
      <c r="C50" s="30"/>
      <c r="D50" s="30"/>
      <c r="E50" s="30"/>
      <c r="F50" s="31"/>
      <c r="G50" s="17"/>
      <c r="H50" s="8">
        <v>0</v>
      </c>
      <c r="I50" s="9"/>
      <c r="J50" s="9"/>
    </row>
    <row r="51" spans="2:12" x14ac:dyDescent="0.25">
      <c r="B51" s="29" t="s">
        <v>18</v>
      </c>
      <c r="C51" s="30"/>
      <c r="D51" s="30"/>
      <c r="E51" s="30"/>
      <c r="F51" s="31"/>
      <c r="G51" s="17"/>
      <c r="H51" s="8">
        <f>455.78</f>
        <v>455.78</v>
      </c>
      <c r="I51" s="9"/>
      <c r="J51" s="9"/>
    </row>
    <row r="52" spans="2:12" x14ac:dyDescent="0.25">
      <c r="B52" s="29" t="s">
        <v>30</v>
      </c>
      <c r="C52" s="30"/>
      <c r="D52" s="30"/>
      <c r="E52" s="30"/>
      <c r="F52" s="31"/>
      <c r="G52" s="17"/>
      <c r="H52" s="8">
        <v>0</v>
      </c>
      <c r="I52" s="27"/>
      <c r="J52" s="9"/>
      <c r="K52" s="9"/>
      <c r="L52" s="6"/>
    </row>
    <row r="53" spans="2:12" x14ac:dyDescent="0.25">
      <c r="B53" s="29" t="s">
        <v>19</v>
      </c>
      <c r="C53" s="30"/>
      <c r="D53" s="30"/>
      <c r="E53" s="30"/>
      <c r="F53" s="31"/>
      <c r="G53" s="17"/>
      <c r="H53" s="8">
        <v>0</v>
      </c>
      <c r="I53" s="9"/>
      <c r="J53" s="9"/>
      <c r="K53" s="6"/>
      <c r="L53" s="9"/>
    </row>
    <row r="54" spans="2:12" x14ac:dyDescent="0.25">
      <c r="B54" s="29" t="s">
        <v>20</v>
      </c>
      <c r="C54" s="30"/>
      <c r="D54" s="30"/>
      <c r="E54" s="30"/>
      <c r="F54" s="31"/>
      <c r="G54" s="17"/>
      <c r="H54" s="8">
        <v>0</v>
      </c>
      <c r="I54" s="9"/>
      <c r="J54" s="9"/>
      <c r="K54" s="6"/>
      <c r="L54" s="9"/>
    </row>
    <row r="55" spans="2:12" x14ac:dyDescent="0.25">
      <c r="B55" s="32" t="s">
        <v>23</v>
      </c>
      <c r="C55" s="33"/>
      <c r="D55" s="33"/>
      <c r="E55" s="33"/>
      <c r="F55" s="34"/>
      <c r="G55" s="19">
        <v>45940</v>
      </c>
      <c r="H55" s="3">
        <f>SUM(H56:H61)</f>
        <v>0</v>
      </c>
      <c r="I55" s="9"/>
      <c r="J55" s="9"/>
      <c r="K55" s="6"/>
      <c r="L55" s="6"/>
    </row>
    <row r="56" spans="2:12" x14ac:dyDescent="0.25">
      <c r="B56" s="29" t="s">
        <v>10</v>
      </c>
      <c r="C56" s="30"/>
      <c r="D56" s="30"/>
      <c r="E56" s="30"/>
      <c r="F56" s="31"/>
      <c r="G56" s="18"/>
      <c r="H56" s="10">
        <v>0</v>
      </c>
      <c r="I56" s="9"/>
      <c r="J56" s="9"/>
      <c r="K56" s="6"/>
      <c r="L56" s="6"/>
    </row>
    <row r="57" spans="2:12" x14ac:dyDescent="0.25">
      <c r="B57" s="29" t="s">
        <v>13</v>
      </c>
      <c r="C57" s="30"/>
      <c r="D57" s="30"/>
      <c r="E57" s="30"/>
      <c r="F57" s="31"/>
      <c r="G57" s="18"/>
      <c r="H57" s="8">
        <v>0</v>
      </c>
      <c r="I57" s="9"/>
      <c r="J57" s="22"/>
      <c r="K57" s="6"/>
      <c r="L57" s="6"/>
    </row>
    <row r="58" spans="2:12" x14ac:dyDescent="0.25">
      <c r="B58" s="29" t="s">
        <v>18</v>
      </c>
      <c r="C58" s="30"/>
      <c r="D58" s="30"/>
      <c r="E58" s="30"/>
      <c r="F58" s="31"/>
      <c r="G58" s="18"/>
      <c r="H58" s="8">
        <v>0</v>
      </c>
      <c r="I58" s="9"/>
      <c r="J58" s="9"/>
      <c r="K58" s="6"/>
      <c r="L58" s="6"/>
    </row>
    <row r="59" spans="2:12" x14ac:dyDescent="0.25">
      <c r="B59" s="29" t="s">
        <v>19</v>
      </c>
      <c r="C59" s="30"/>
      <c r="D59" s="30"/>
      <c r="E59" s="30"/>
      <c r="F59" s="31"/>
      <c r="G59" s="18"/>
      <c r="H59" s="8">
        <v>0</v>
      </c>
      <c r="I59" s="9"/>
      <c r="J59" s="9"/>
      <c r="K59" s="6"/>
      <c r="L59" s="6"/>
    </row>
    <row r="60" spans="2:12" x14ac:dyDescent="0.25">
      <c r="B60" s="29" t="s">
        <v>11</v>
      </c>
      <c r="C60" s="30"/>
      <c r="D60" s="30"/>
      <c r="E60" s="30"/>
      <c r="F60" s="31"/>
      <c r="G60" s="18"/>
      <c r="H60" s="1">
        <v>0</v>
      </c>
      <c r="I60" s="9"/>
      <c r="J60" s="9"/>
      <c r="K60" s="6"/>
      <c r="L60" s="6"/>
    </row>
    <row r="61" spans="2:12" x14ac:dyDescent="0.25">
      <c r="B61" s="29" t="s">
        <v>20</v>
      </c>
      <c r="C61" s="30"/>
      <c r="D61" s="30"/>
      <c r="E61" s="30"/>
      <c r="F61" s="31"/>
      <c r="G61" s="18"/>
      <c r="H61" s="1">
        <v>0</v>
      </c>
      <c r="I61" s="9"/>
      <c r="J61" s="9"/>
      <c r="K61" s="6"/>
      <c r="L61" s="6"/>
    </row>
    <row r="62" spans="2:12" x14ac:dyDescent="0.25">
      <c r="B62" s="38" t="s">
        <v>24</v>
      </c>
      <c r="C62" s="39"/>
      <c r="D62" s="39"/>
      <c r="E62" s="39"/>
      <c r="F62" s="40"/>
      <c r="G62" s="20">
        <v>45940</v>
      </c>
      <c r="H62" s="4">
        <f>609640.2+1897174.61-1897174.61-41352.97+18700.6-18700.6-385828.5+14561.19-14561.19+7128+78122.41+53154.67+44888.38+20607+2473781.77-2473781.77+19200-19200-20607-7128+50000-161198.92+119212.11+11800-13597.54+38213.53+45464.98+48448.29+41705.48+93072.26+80524.2-85000+42971.12+118227.8+15726.09-15726.09+2273265.26-2273265.26-163843.36+68923.45+55745.4+15726.09-15726.09-116257.6-8040+1456180.31-1456180.31+163775.21+42028.24-607.12-942.88+335.76-5400+287634.51+39295.85-15400+15726.1-15726.1+607.12+58629+1485784.45-1485784.45+7682.4-40230+15726.1-15726.1+1781406.3-1781406.3+15726.09-15726.09+1153595.21-1226862.82+73267.61+298000+15726.09-15726.09-298000+1377734.26-1377734.26+40230+15726.1-15726.1-36915.33+36915.48-54300+1829446.7-1829446.7+15726.09-15726.09-76800-16740+1965765.05-1965765.05-64734.2</f>
        <v>990059.43000000017</v>
      </c>
      <c r="I62" s="9"/>
      <c r="K62" s="6"/>
      <c r="L62" s="6"/>
    </row>
    <row r="63" spans="2:12" x14ac:dyDescent="0.25">
      <c r="B63" s="29" t="s">
        <v>25</v>
      </c>
      <c r="C63" s="30"/>
      <c r="D63" s="30"/>
      <c r="E63" s="30"/>
      <c r="F63" s="31"/>
      <c r="G63" s="18"/>
      <c r="H63" s="1">
        <v>0</v>
      </c>
      <c r="I63" s="9"/>
      <c r="J63" s="9"/>
      <c r="L63" s="6"/>
    </row>
    <row r="64" spans="2:12" x14ac:dyDescent="0.25">
      <c r="B64" s="35" t="s">
        <v>26</v>
      </c>
      <c r="C64" s="36"/>
      <c r="D64" s="36"/>
      <c r="E64" s="36"/>
      <c r="F64" s="37"/>
      <c r="G64" s="18"/>
      <c r="H64" s="5">
        <f>H14+H31-H39-H55+H62-H63</f>
        <v>1368989.2599999998</v>
      </c>
      <c r="I64" s="9"/>
      <c r="J64" s="9"/>
      <c r="K64" s="6"/>
    </row>
    <row r="65" spans="2:11" x14ac:dyDescent="0.25">
      <c r="B65" s="13"/>
      <c r="C65" s="13"/>
      <c r="D65" s="13"/>
      <c r="E65" s="13"/>
      <c r="F65" s="13"/>
      <c r="G65" s="7"/>
      <c r="H65" s="11"/>
      <c r="I65" s="9"/>
      <c r="J65" s="9"/>
      <c r="K65" s="6"/>
    </row>
    <row r="66" spans="2:11" ht="15.75" x14ac:dyDescent="0.25">
      <c r="B66" s="28" t="s">
        <v>34</v>
      </c>
      <c r="C66" s="28"/>
      <c r="D66" s="28"/>
      <c r="E66" s="13"/>
      <c r="F66" s="13"/>
      <c r="G66" s="7"/>
      <c r="H66" s="11"/>
      <c r="I66" s="9"/>
      <c r="J66" s="9"/>
      <c r="K66" s="6"/>
    </row>
  </sheetData>
  <mergeCells count="61">
    <mergeCell ref="B25:F25"/>
    <mergeCell ref="B28:F28"/>
    <mergeCell ref="B22:F22"/>
    <mergeCell ref="B24:F24"/>
    <mergeCell ref="C2:G2"/>
    <mergeCell ref="B4:D4"/>
    <mergeCell ref="B5:D5"/>
    <mergeCell ref="B6:D6"/>
    <mergeCell ref="B8:H8"/>
    <mergeCell ref="B15:F15"/>
    <mergeCell ref="B20:F20"/>
    <mergeCell ref="B19:F19"/>
    <mergeCell ref="B21:F21"/>
    <mergeCell ref="B23:F23"/>
    <mergeCell ref="B45:F45"/>
    <mergeCell ref="B46:F46"/>
    <mergeCell ref="B30:F30"/>
    <mergeCell ref="B29:F29"/>
    <mergeCell ref="B32:F32"/>
    <mergeCell ref="B43:F43"/>
    <mergeCell ref="B38:F38"/>
    <mergeCell ref="B31:F31"/>
    <mergeCell ref="B36:F36"/>
    <mergeCell ref="B40:F40"/>
    <mergeCell ref="K11:O11"/>
    <mergeCell ref="B13:F13"/>
    <mergeCell ref="B12:F12"/>
    <mergeCell ref="B14:F14"/>
    <mergeCell ref="B11:F11"/>
    <mergeCell ref="B49:F49"/>
    <mergeCell ref="B52:F52"/>
    <mergeCell ref="B47:F47"/>
    <mergeCell ref="B64:F64"/>
    <mergeCell ref="B63:F63"/>
    <mergeCell ref="B57:F57"/>
    <mergeCell ref="B60:F60"/>
    <mergeCell ref="B53:F53"/>
    <mergeCell ref="B54:F54"/>
    <mergeCell ref="B56:F56"/>
    <mergeCell ref="B55:F55"/>
    <mergeCell ref="B62:F62"/>
    <mergeCell ref="B58:F58"/>
    <mergeCell ref="B59:F59"/>
    <mergeCell ref="B61:F61"/>
    <mergeCell ref="B48:F48"/>
    <mergeCell ref="B66:D66"/>
    <mergeCell ref="B16:F16"/>
    <mergeCell ref="B17:F17"/>
    <mergeCell ref="B41:F41"/>
    <mergeCell ref="B42:F42"/>
    <mergeCell ref="B26:F26"/>
    <mergeCell ref="B39:F39"/>
    <mergeCell ref="B35:F35"/>
    <mergeCell ref="B37:F37"/>
    <mergeCell ref="B33:F33"/>
    <mergeCell ref="B34:F34"/>
    <mergeCell ref="B27:F27"/>
    <mergeCell ref="B18:F18"/>
    <mergeCell ref="B51:F51"/>
    <mergeCell ref="B50:F50"/>
    <mergeCell ref="B44:F44"/>
  </mergeCells>
  <pageMargins left="0.7" right="0.7" top="0.75" bottom="0.75" header="0.3" footer="0.3"/>
  <pageSetup paperSize="9" scale="6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Maja</dc:creator>
  <cp:keywords/>
  <dc:description/>
  <cp:lastModifiedBy>Maja</cp:lastModifiedBy>
  <cp:revision/>
  <cp:lastPrinted>2025-02-13T12:59:32Z</cp:lastPrinted>
  <dcterms:created xsi:type="dcterms:W3CDTF">2018-11-15T09:32:50Z</dcterms:created>
  <dcterms:modified xsi:type="dcterms:W3CDTF">2025-10-13T05:22:47Z</dcterms:modified>
  <cp:category/>
  <cp:contentStatus/>
</cp:coreProperties>
</file>